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 codeName="{320AAD7A-AEEB-3B57-35EE-6C7AAB037B0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dPress\Planillas\"/>
    </mc:Choice>
  </mc:AlternateContent>
  <xr:revisionPtr revIDLastSave="0" documentId="13_ncr:1_{0BF83EB4-0B69-4072-9ABC-FA53DF0C2B42}" xr6:coauthVersionLast="28" xr6:coauthVersionMax="28" xr10:uidLastSave="{00000000-0000-0000-0000-000000000000}"/>
  <bookViews>
    <workbookView xWindow="0" yWindow="0" windowWidth="23040" windowHeight="9072" xr2:uid="{00000000-000D-0000-FFFF-FFFF00000000}"/>
  </bookViews>
  <sheets>
    <sheet name="DCA" sheetId="1" r:id="rId1"/>
  </sheets>
  <calcPr calcId="171027" iterate="1"/>
</workbook>
</file>

<file path=xl/calcChain.xml><?xml version="1.0" encoding="utf-8"?>
<calcChain xmlns="http://schemas.openxmlformats.org/spreadsheetml/2006/main">
  <c r="K11" i="1" l="1"/>
  <c r="K12" i="1"/>
  <c r="K13" i="1"/>
  <c r="K10" i="1"/>
  <c r="E14" i="1" l="1"/>
  <c r="B5" i="1"/>
  <c r="H11" i="1"/>
  <c r="H12" i="1"/>
  <c r="H13" i="1"/>
  <c r="H10" i="1"/>
  <c r="F11" i="1"/>
  <c r="F12" i="1"/>
  <c r="F13" i="1"/>
  <c r="F10" i="1"/>
  <c r="F14" i="1" s="1"/>
  <c r="H14" i="1" l="1"/>
  <c r="B7" i="1"/>
  <c r="L12" i="1" l="1"/>
  <c r="L11" i="1"/>
  <c r="L13" i="1"/>
  <c r="L10" i="1"/>
  <c r="G13" i="1" l="1"/>
  <c r="I13" i="1" s="1"/>
  <c r="M13" i="1" s="1"/>
  <c r="G10" i="1"/>
  <c r="I10" i="1" s="1"/>
  <c r="G11" i="1"/>
  <c r="I11" i="1" s="1"/>
  <c r="M11" i="1" s="1"/>
  <c r="G12" i="1"/>
  <c r="I12" i="1" s="1"/>
  <c r="M12" i="1" s="1"/>
  <c r="I14" i="1" l="1"/>
  <c r="M10" i="1"/>
</calcChain>
</file>

<file path=xl/sharedStrings.xml><?xml version="1.0" encoding="utf-8"?>
<sst xmlns="http://schemas.openxmlformats.org/spreadsheetml/2006/main" count="31" uniqueCount="29">
  <si>
    <t>SPY</t>
  </si>
  <si>
    <t>VNQ</t>
  </si>
  <si>
    <t>TLT</t>
  </si>
  <si>
    <t>VBR</t>
  </si>
  <si>
    <t>SPDR S&amp;P 500 ETF Trust</t>
  </si>
  <si>
    <t>Vanguard Small-Cap Value ETF</t>
  </si>
  <si>
    <t>Vanguard Real Estate ETF</t>
  </si>
  <si>
    <t>iShares 20+ Year Treasury Bond ETF</t>
  </si>
  <si>
    <t>Precio (U$D)</t>
  </si>
  <si>
    <t>Unidades Actuales</t>
  </si>
  <si>
    <t>Unidades a comprar</t>
  </si>
  <si>
    <t>Porcentaje Objetivo</t>
  </si>
  <si>
    <t>Inversion mensual</t>
  </si>
  <si>
    <t>Nombre ETF</t>
  </si>
  <si>
    <t>Inicio Inversion</t>
  </si>
  <si>
    <t>Numero de compras</t>
  </si>
  <si>
    <t>Valor Portafolio</t>
  </si>
  <si>
    <t>Total a pagar</t>
  </si>
  <si>
    <t>Tique ETF</t>
  </si>
  <si>
    <t>Valor Actual</t>
  </si>
  <si>
    <t>Aux 1</t>
  </si>
  <si>
    <t>Last Row</t>
  </si>
  <si>
    <t>Current allocation</t>
  </si>
  <si>
    <t>Next allocation</t>
  </si>
  <si>
    <t>First Row</t>
  </si>
  <si>
    <t>Proxima compra</t>
  </si>
  <si>
    <t>Ultima Compra</t>
  </si>
  <si>
    <t>Total:</t>
  </si>
  <si>
    <t>DCA
COSTO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</si>
</sst>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"/>
    <numFmt numFmtId="166" formatCode="[$-C0A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FFFF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2" fontId="0" fillId="2" borderId="0" xfId="0" applyNumberFormat="1" applyFill="1"/>
    <xf numFmtId="1" fontId="0" fillId="2" borderId="0" xfId="0" applyNumberFormat="1" applyFill="1"/>
    <xf numFmtId="0" fontId="3" fillId="2" borderId="0" xfId="0" applyFont="1" applyFill="1"/>
    <xf numFmtId="0" fontId="3" fillId="6" borderId="0" xfId="0" applyFont="1" applyFill="1"/>
    <xf numFmtId="0" fontId="4" fillId="6" borderId="0" xfId="0" applyFont="1" applyFill="1"/>
    <xf numFmtId="0" fontId="5" fillId="5" borderId="1" xfId="0" applyFont="1" applyFill="1" applyBorder="1" applyAlignment="1">
      <alignment horizontal="right" wrapText="1"/>
    </xf>
    <xf numFmtId="15" fontId="4" fillId="4" borderId="1" xfId="0" applyNumberFormat="1" applyFont="1" applyFill="1" applyBorder="1" applyAlignment="1">
      <alignment horizontal="center"/>
    </xf>
    <xf numFmtId="1" fontId="3" fillId="6" borderId="0" xfId="0" applyNumberFormat="1" applyFont="1" applyFill="1"/>
    <xf numFmtId="165" fontId="4" fillId="4" borderId="1" xfId="0" applyNumberFormat="1" applyFont="1" applyFill="1" applyBorder="1" applyAlignment="1">
      <alignment horizontal="center"/>
    </xf>
    <xf numFmtId="14" fontId="3" fillId="6" borderId="0" xfId="0" applyNumberFormat="1" applyFont="1" applyFill="1"/>
    <xf numFmtId="166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165" fontId="3" fillId="6" borderId="0" xfId="0" applyNumberFormat="1" applyFont="1" applyFill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164" fontId="4" fillId="4" borderId="1" xfId="0" applyNumberFormat="1" applyFont="1" applyFill="1" applyBorder="1"/>
    <xf numFmtId="1" fontId="4" fillId="4" borderId="1" xfId="0" applyNumberFormat="1" applyFon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3" fontId="3" fillId="6" borderId="0" xfId="0" applyNumberFormat="1" applyFont="1" applyFill="1"/>
    <xf numFmtId="164" fontId="3" fillId="6" borderId="0" xfId="0" applyNumberFormat="1" applyFont="1" applyFill="1" applyAlignment="1">
      <alignment horizontal="right"/>
    </xf>
    <xf numFmtId="10" fontId="3" fillId="6" borderId="0" xfId="0" applyNumberFormat="1" applyFont="1" applyFill="1"/>
    <xf numFmtId="164" fontId="5" fillId="5" borderId="1" xfId="0" applyNumberFormat="1" applyFont="1" applyFill="1" applyBorder="1" applyAlignment="1">
      <alignment horizontal="center" wrapText="1"/>
    </xf>
    <xf numFmtId="2" fontId="3" fillId="2" borderId="0" xfId="0" applyNumberFormat="1" applyFont="1" applyFill="1"/>
    <xf numFmtId="1" fontId="3" fillId="2" borderId="0" xfId="0" applyNumberFormat="1" applyFont="1" applyFill="1"/>
    <xf numFmtId="166" fontId="4" fillId="0" borderId="1" xfId="0" applyNumberFormat="1" applyFont="1" applyFill="1" applyBorder="1" applyAlignment="1">
      <alignment horizontal="center"/>
    </xf>
    <xf numFmtId="10" fontId="5" fillId="5" borderId="1" xfId="1" applyNumberFormat="1" applyFont="1" applyFill="1" applyBorder="1" applyAlignment="1">
      <alignment horizontal="center" wrapText="1"/>
    </xf>
    <xf numFmtId="0" fontId="6" fillId="5" borderId="1" xfId="2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0DE-4CF8-A66E-5FCF1740688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0DE-4CF8-A66E-5FCF1740688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0DE-4CF8-A66E-5FCF1740688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0DE-4CF8-A66E-5FCF174068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DCA!$A$10:$A$13</c:f>
              <c:strCache>
                <c:ptCount val="4"/>
                <c:pt idx="0">
                  <c:v>SPY</c:v>
                </c:pt>
                <c:pt idx="1">
                  <c:v>VBR</c:v>
                </c:pt>
                <c:pt idx="2">
                  <c:v>VNQ</c:v>
                </c:pt>
                <c:pt idx="3">
                  <c:v>TLT</c:v>
                </c:pt>
              </c:strCache>
            </c:strRef>
          </c:cat>
          <c:val>
            <c:numRef>
              <c:f>DCA!$F$10:$F$13</c:f>
              <c:numCache>
                <c:formatCode>[$$-409]#,##0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2-4DCF-B277-47EBEF8F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434340</xdr:colOff>
          <xdr:row>0</xdr:row>
          <xdr:rowOff>0</xdr:rowOff>
        </xdr:from>
        <xdr:to>
          <xdr:col>9</xdr:col>
          <xdr:colOff>0</xdr:colOff>
          <xdr:row>0</xdr:row>
          <xdr:rowOff>1219200</xdr:rowOff>
        </xdr:to>
        <xdr:sp macro="" textlink="">
          <xdr:nvSpPr>
            <xdr:cNvPr id="1190" name="Buy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563880</xdr:colOff>
          <xdr:row>0</xdr:row>
          <xdr:rowOff>0</xdr:rowOff>
        </xdr:from>
        <xdr:to>
          <xdr:col>4</xdr:col>
          <xdr:colOff>297180</xdr:colOff>
          <xdr:row>0</xdr:row>
          <xdr:rowOff>1257300</xdr:rowOff>
        </xdr:to>
        <xdr:sp macro="" textlink="">
          <xdr:nvSpPr>
            <xdr:cNvPr id="1259" name="CopyRow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579120</xdr:colOff>
          <xdr:row>0</xdr:row>
          <xdr:rowOff>0</xdr:rowOff>
        </xdr:from>
        <xdr:to>
          <xdr:col>6</xdr:col>
          <xdr:colOff>236220</xdr:colOff>
          <xdr:row>0</xdr:row>
          <xdr:rowOff>1257300</xdr:rowOff>
        </xdr:to>
        <xdr:sp macro="" textlink="">
          <xdr:nvSpPr>
            <xdr:cNvPr id="1289" name="DeleteRow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2097742</xdr:colOff>
      <xdr:row>17</xdr:row>
      <xdr:rowOff>161365</xdr:rowOff>
    </xdr:from>
    <xdr:to>
      <xdr:col>5</xdr:col>
      <xdr:colOff>242048</xdr:colOff>
      <xdr:row>48</xdr:row>
      <xdr:rowOff>20278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1021977</xdr:colOff>
      <xdr:row>14</xdr:row>
      <xdr:rowOff>246531</xdr:rowOff>
    </xdr:from>
    <xdr:to>
      <xdr:col>3</xdr:col>
      <xdr:colOff>596152</xdr:colOff>
      <xdr:row>17</xdr:row>
      <xdr:rowOff>53792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6015316" y="5105404"/>
          <a:ext cx="614085" cy="703728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E" sz="11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53789</xdr:colOff>
      <xdr:row>0</xdr:row>
      <xdr:rowOff>0</xdr:rowOff>
    </xdr:from>
    <xdr:to>
      <xdr:col>1</xdr:col>
      <xdr:colOff>13327</xdr:colOff>
      <xdr:row>0</xdr:row>
      <xdr:rowOff>1210235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9" y="0"/>
          <a:ext cx="1797303" cy="1210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7"/>
  <sheetViews>
    <sheetView tabSelected="1" zoomScale="85" zoomScaleNormal="85" workbookViewId="0">
      <selection activeCell="D9" sqref="D9"/>
    </sheetView>
  </sheetViews>
  <sheetFormatPr defaultColWidth="9.109375" defaultRowHeight="14.4" x14ac:dyDescent="0.3"/>
  <cols>
    <col min="1" max="1" width="26.77734375" customWidth="1"/>
    <col min="2" max="2" width="46.44140625" bestFit="1" customWidth="1"/>
    <col min="3" max="3" width="16.44140625" customWidth="1"/>
    <col min="4" max="4" width="18.44140625" customWidth="1"/>
    <col min="5" max="5" width="17.109375" customWidth="1"/>
    <col min="6" max="6" width="18.88671875" customWidth="1"/>
    <col min="7" max="7" width="18.44140625" customWidth="1"/>
    <col min="8" max="8" width="13.88671875" hidden="1" customWidth="1"/>
    <col min="9" max="9" width="21.33203125" customWidth="1"/>
    <col min="10" max="10" width="26" hidden="1" customWidth="1"/>
    <col min="11" max="11" width="14.77734375" hidden="1" customWidth="1"/>
    <col min="12" max="12" width="23.33203125" hidden="1" customWidth="1"/>
    <col min="13" max="13" width="19.6640625" hidden="1" customWidth="1"/>
    <col min="14" max="14" width="9.109375" style="1" customWidth="1"/>
    <col min="15" max="16384" width="9.109375" style="1"/>
  </cols>
  <sheetData>
    <row r="1" spans="1:16" ht="99.6" customHeight="1" x14ac:dyDescent="0.4">
      <c r="A1" s="32"/>
      <c r="B1" s="33" t="s">
        <v>28</v>
      </c>
      <c r="C1" s="4"/>
      <c r="D1" s="4"/>
      <c r="E1" s="4"/>
      <c r="F1" s="4"/>
      <c r="G1" s="4"/>
      <c r="H1" s="4"/>
      <c r="I1" s="4"/>
      <c r="J1" s="5"/>
      <c r="K1" s="5" t="s">
        <v>24</v>
      </c>
      <c r="L1" s="6">
        <v>10</v>
      </c>
      <c r="M1" s="5"/>
      <c r="N1" s="4"/>
      <c r="O1" s="4"/>
      <c r="P1" s="4"/>
    </row>
    <row r="2" spans="1:16" ht="21" x14ac:dyDescent="0.4">
      <c r="A2" s="7" t="s">
        <v>14</v>
      </c>
      <c r="B2" s="8">
        <v>43101</v>
      </c>
      <c r="C2" s="4"/>
      <c r="D2" s="4"/>
      <c r="E2" s="4"/>
      <c r="F2" s="4"/>
      <c r="G2" s="4"/>
      <c r="H2" s="4"/>
      <c r="I2" s="4"/>
      <c r="J2" s="5"/>
      <c r="K2" s="9" t="s">
        <v>21</v>
      </c>
      <c r="L2" s="6">
        <v>14</v>
      </c>
      <c r="M2" s="5"/>
      <c r="N2" s="4"/>
      <c r="O2" s="4"/>
      <c r="P2" s="4"/>
    </row>
    <row r="3" spans="1:16" ht="21" x14ac:dyDescent="0.4">
      <c r="A3" s="7" t="s">
        <v>12</v>
      </c>
      <c r="B3" s="10">
        <v>1000</v>
      </c>
      <c r="C3" s="4"/>
      <c r="D3" s="4"/>
      <c r="E3" s="4"/>
      <c r="F3" s="4"/>
      <c r="G3" s="4"/>
      <c r="H3" s="4"/>
      <c r="I3" s="4"/>
      <c r="J3" s="5"/>
      <c r="K3" s="5"/>
      <c r="L3" s="5"/>
      <c r="M3" s="11"/>
      <c r="N3" s="4"/>
      <c r="O3" s="4"/>
      <c r="P3" s="4"/>
    </row>
    <row r="4" spans="1:16" ht="21" x14ac:dyDescent="0.4">
      <c r="A4" s="7" t="s">
        <v>26</v>
      </c>
      <c r="B4" s="30">
        <v>43160</v>
      </c>
      <c r="C4" s="4"/>
      <c r="D4" s="4"/>
      <c r="E4" s="4"/>
      <c r="F4" s="4"/>
      <c r="G4" s="4"/>
      <c r="H4" s="4"/>
      <c r="I4" s="4"/>
      <c r="J4" s="5"/>
      <c r="K4" s="5"/>
      <c r="L4" s="5"/>
      <c r="M4" s="11"/>
      <c r="N4" s="4"/>
      <c r="O4" s="4"/>
      <c r="P4" s="4"/>
    </row>
    <row r="5" spans="1:16" ht="21" x14ac:dyDescent="0.4">
      <c r="A5" s="7" t="s">
        <v>25</v>
      </c>
      <c r="B5" s="12">
        <f ca="1">TRUNC(NOW())</f>
        <v>43183</v>
      </c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4"/>
      <c r="O5" s="4"/>
      <c r="P5" s="4"/>
    </row>
    <row r="6" spans="1:16" ht="22.2" customHeight="1" x14ac:dyDescent="0.4">
      <c r="A6" s="7" t="s">
        <v>15</v>
      </c>
      <c r="B6" s="13">
        <v>0</v>
      </c>
      <c r="C6" s="4"/>
      <c r="D6" s="4"/>
      <c r="E6" s="4"/>
      <c r="F6" s="4"/>
      <c r="G6" s="4"/>
      <c r="H6" s="4"/>
      <c r="I6" s="4"/>
      <c r="J6" s="5"/>
      <c r="K6" s="5"/>
      <c r="L6" s="5"/>
      <c r="M6" s="5"/>
      <c r="N6" s="4"/>
      <c r="O6" s="4"/>
      <c r="P6" s="4"/>
    </row>
    <row r="7" spans="1:16" ht="21" x14ac:dyDescent="0.4">
      <c r="A7" s="7" t="s">
        <v>16</v>
      </c>
      <c r="B7" s="14">
        <f ca="1">F14</f>
        <v>0</v>
      </c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4"/>
      <c r="O7" s="4"/>
      <c r="P7" s="4"/>
    </row>
    <row r="8" spans="1:16" ht="21" x14ac:dyDescent="0.4">
      <c r="A8" s="7"/>
      <c r="B8" s="7"/>
      <c r="C8" s="7"/>
      <c r="D8" s="7"/>
      <c r="E8" s="7"/>
      <c r="F8" s="7"/>
      <c r="G8" s="7"/>
      <c r="H8" s="7"/>
      <c r="I8" s="7"/>
      <c r="J8" s="5"/>
      <c r="K8" s="5"/>
      <c r="L8" s="5"/>
      <c r="M8" s="5"/>
      <c r="N8" s="4"/>
      <c r="O8" s="4"/>
      <c r="P8" s="4"/>
    </row>
    <row r="9" spans="1:16" ht="43.2" customHeight="1" x14ac:dyDescent="0.4">
      <c r="A9" s="15" t="s">
        <v>18</v>
      </c>
      <c r="B9" s="15" t="s">
        <v>13</v>
      </c>
      <c r="C9" s="15" t="s">
        <v>8</v>
      </c>
      <c r="D9" s="15" t="s">
        <v>9</v>
      </c>
      <c r="E9" s="15" t="s">
        <v>11</v>
      </c>
      <c r="F9" s="15" t="s">
        <v>19</v>
      </c>
      <c r="G9" s="15" t="s">
        <v>10</v>
      </c>
      <c r="H9" s="15" t="s">
        <v>17</v>
      </c>
      <c r="I9" s="15" t="s">
        <v>17</v>
      </c>
      <c r="J9" s="5" t="s">
        <v>10</v>
      </c>
      <c r="K9" s="16" t="s">
        <v>20</v>
      </c>
      <c r="L9" s="16" t="s">
        <v>22</v>
      </c>
      <c r="M9" s="5" t="s">
        <v>23</v>
      </c>
      <c r="N9" s="4"/>
      <c r="O9" s="4"/>
      <c r="P9" s="4"/>
    </row>
    <row r="10" spans="1:16" ht="21" x14ac:dyDescent="0.4">
      <c r="A10" s="17" t="s">
        <v>0</v>
      </c>
      <c r="B10" s="18" t="s">
        <v>4</v>
      </c>
      <c r="C10" s="19">
        <v>275.95</v>
      </c>
      <c r="D10" s="20">
        <v>0</v>
      </c>
      <c r="E10" s="21">
        <v>0.4</v>
      </c>
      <c r="F10" s="14">
        <f>C10*D10</f>
        <v>0</v>
      </c>
      <c r="G10" s="22">
        <f>ROUND(K10/C10,0)</f>
        <v>1</v>
      </c>
      <c r="H10" s="23">
        <f>$B$3*E10</f>
        <v>400</v>
      </c>
      <c r="I10" s="23">
        <f>C10*G10</f>
        <v>275.95</v>
      </c>
      <c r="J10" s="24">
        <v>2</v>
      </c>
      <c r="K10" s="25">
        <f>($B$3)*E10 - (C10*D10)</f>
        <v>400</v>
      </c>
      <c r="L10" s="26" t="e">
        <f ca="1">F10/$B$7</f>
        <v>#DIV/0!</v>
      </c>
      <c r="M10" s="26">
        <f ca="1">(F10+I10)/($B$7+$B$3)</f>
        <v>0.27594999999999997</v>
      </c>
      <c r="N10" s="4"/>
      <c r="O10" s="4"/>
      <c r="P10" s="4"/>
    </row>
    <row r="11" spans="1:16" ht="21" x14ac:dyDescent="0.4">
      <c r="A11" s="17" t="s">
        <v>3</v>
      </c>
      <c r="B11" s="18" t="s">
        <v>5</v>
      </c>
      <c r="C11" s="19">
        <v>132.86000000000001</v>
      </c>
      <c r="D11" s="20">
        <v>0</v>
      </c>
      <c r="E11" s="21">
        <v>0.25</v>
      </c>
      <c r="F11" s="14">
        <f t="shared" ref="F11:F13" si="0">C11*D11</f>
        <v>0</v>
      </c>
      <c r="G11" s="22">
        <f>ROUND(K11/C11,0)</f>
        <v>2</v>
      </c>
      <c r="H11" s="23">
        <f t="shared" ref="H11:H13" si="1">$B$3*E11</f>
        <v>250</v>
      </c>
      <c r="I11" s="23">
        <f>C11*G11</f>
        <v>265.72000000000003</v>
      </c>
      <c r="J11" s="24">
        <v>2</v>
      </c>
      <c r="K11" s="25">
        <f t="shared" ref="K11:K13" si="2">($B$3)*E11 - (C11*D11)</f>
        <v>250</v>
      </c>
      <c r="L11" s="26" t="e">
        <f t="shared" ref="L11:L13" ca="1" si="3">F11/$B$7</f>
        <v>#DIV/0!</v>
      </c>
      <c r="M11" s="26">
        <f t="shared" ref="M11:M13" ca="1" si="4">(F11+I11)/($B$7+$B$3)</f>
        <v>0.26572000000000001</v>
      </c>
      <c r="N11" s="4"/>
      <c r="O11" s="4"/>
      <c r="P11" s="4"/>
    </row>
    <row r="12" spans="1:16" ht="21" x14ac:dyDescent="0.4">
      <c r="A12" s="17" t="s">
        <v>1</v>
      </c>
      <c r="B12" s="18" t="s">
        <v>6</v>
      </c>
      <c r="C12" s="19">
        <v>75.86</v>
      </c>
      <c r="D12" s="20">
        <v>0</v>
      </c>
      <c r="E12" s="21">
        <v>0.15</v>
      </c>
      <c r="F12" s="14">
        <f t="shared" si="0"/>
        <v>0</v>
      </c>
      <c r="G12" s="22">
        <f>ROUND(K12/C12,0)</f>
        <v>2</v>
      </c>
      <c r="H12" s="23">
        <f t="shared" si="1"/>
        <v>150</v>
      </c>
      <c r="I12" s="23">
        <f>C12*G12</f>
        <v>151.72</v>
      </c>
      <c r="J12" s="24">
        <v>2</v>
      </c>
      <c r="K12" s="25">
        <f t="shared" si="2"/>
        <v>150</v>
      </c>
      <c r="L12" s="26" t="e">
        <f t="shared" ca="1" si="3"/>
        <v>#DIV/0!</v>
      </c>
      <c r="M12" s="26">
        <f t="shared" ca="1" si="4"/>
        <v>0.15171999999999999</v>
      </c>
      <c r="N12" s="4"/>
      <c r="O12" s="4"/>
      <c r="P12" s="4"/>
    </row>
    <row r="13" spans="1:16" ht="21" x14ac:dyDescent="0.4">
      <c r="A13" s="17" t="s">
        <v>2</v>
      </c>
      <c r="B13" s="18" t="s">
        <v>7</v>
      </c>
      <c r="C13" s="19">
        <v>120.11</v>
      </c>
      <c r="D13" s="20">
        <v>0</v>
      </c>
      <c r="E13" s="21">
        <v>0.2</v>
      </c>
      <c r="F13" s="14">
        <f t="shared" si="0"/>
        <v>0</v>
      </c>
      <c r="G13" s="22">
        <f>ROUND(K13/C13,0)</f>
        <v>2</v>
      </c>
      <c r="H13" s="23">
        <f t="shared" si="1"/>
        <v>200</v>
      </c>
      <c r="I13" s="23">
        <f>C13*G13</f>
        <v>240.22</v>
      </c>
      <c r="J13" s="24">
        <v>2</v>
      </c>
      <c r="K13" s="25">
        <f t="shared" si="2"/>
        <v>200</v>
      </c>
      <c r="L13" s="26" t="e">
        <f t="shared" ca="1" si="3"/>
        <v>#DIV/0!</v>
      </c>
      <c r="M13" s="26">
        <f t="shared" ca="1" si="4"/>
        <v>0.24021999999999999</v>
      </c>
      <c r="N13" s="4"/>
      <c r="O13" s="4"/>
      <c r="P13" s="4"/>
    </row>
    <row r="14" spans="1:16" ht="21" x14ac:dyDescent="0.4">
      <c r="A14" s="7"/>
      <c r="B14" s="7"/>
      <c r="C14" s="7"/>
      <c r="D14" s="7" t="s">
        <v>27</v>
      </c>
      <c r="E14" s="31">
        <f ca="1">SUM(E10:OFFSET(E14,-1,0))</f>
        <v>1</v>
      </c>
      <c r="F14" s="27">
        <f ca="1">SUM(F10:OFFSET(F14,-1,0))</f>
        <v>0</v>
      </c>
      <c r="G14" s="15"/>
      <c r="H14" s="27">
        <f>SUM(H10:H13)</f>
        <v>1000</v>
      </c>
      <c r="I14" s="27">
        <f ca="1">SUM(I10:OFFSET(I14,-1,0))</f>
        <v>933.61000000000013</v>
      </c>
      <c r="J14" s="5"/>
      <c r="K14" s="5"/>
      <c r="L14" s="5"/>
      <c r="M14" s="5"/>
      <c r="N14" s="4"/>
      <c r="O14" s="4"/>
      <c r="P14" s="4"/>
    </row>
    <row r="15" spans="1:16" ht="21" x14ac:dyDescent="0.4">
      <c r="A15" s="4"/>
      <c r="B15" s="4"/>
      <c r="C15" s="2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1" x14ac:dyDescent="0.4">
      <c r="A16" s="4"/>
      <c r="B16" s="4"/>
      <c r="C16" s="28"/>
      <c r="D16" s="2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6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6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6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6" x14ac:dyDescent="0.3">
      <c r="A27" s="1"/>
      <c r="B27" s="1"/>
      <c r="C27" s="2"/>
      <c r="D27" s="3"/>
      <c r="E27" s="1"/>
      <c r="F27" s="1"/>
      <c r="G27" s="1"/>
      <c r="H27" s="1"/>
      <c r="I27" s="1"/>
      <c r="J27" s="1"/>
      <c r="K27" s="1"/>
      <c r="L27" s="1"/>
      <c r="M27" s="1"/>
    </row>
    <row r="28" spans="1:16" x14ac:dyDescent="0.3">
      <c r="A28" s="1"/>
      <c r="B28" s="1"/>
      <c r="C28" s="2"/>
      <c r="D28" s="3"/>
      <c r="E28" s="1"/>
      <c r="F28" s="1"/>
      <c r="G28" s="1"/>
      <c r="H28" s="1"/>
      <c r="I28" s="1"/>
      <c r="J28" s="1"/>
      <c r="K28" s="1"/>
      <c r="L28" s="1"/>
      <c r="M28" s="1"/>
    </row>
    <row r="29" spans="1:16" x14ac:dyDescent="0.3">
      <c r="A29" s="1"/>
      <c r="B29" s="1"/>
      <c r="C29" s="2"/>
      <c r="D29" s="3"/>
      <c r="E29" s="1"/>
      <c r="F29" s="1"/>
      <c r="G29" s="1"/>
      <c r="H29" s="1"/>
      <c r="I29" s="1"/>
      <c r="J29" s="1"/>
      <c r="K29" s="1"/>
      <c r="L29" s="1"/>
      <c r="M29" s="1"/>
    </row>
    <row r="30" spans="1:16" x14ac:dyDescent="0.3">
      <c r="A30" s="1"/>
      <c r="B30" s="1"/>
      <c r="C30" s="2"/>
      <c r="D30" s="3"/>
      <c r="E30" s="1"/>
      <c r="F30" s="1"/>
      <c r="G30" s="1"/>
      <c r="H30" s="1"/>
      <c r="I30" s="1"/>
      <c r="J30" s="1"/>
      <c r="K30" s="1"/>
      <c r="L30" s="1"/>
      <c r="M30" s="1"/>
    </row>
    <row r="31" spans="1:16" x14ac:dyDescent="0.3">
      <c r="A31" s="1"/>
      <c r="B31" s="1"/>
      <c r="C31" s="2"/>
      <c r="D31" s="3"/>
      <c r="E31" s="1"/>
      <c r="F31" s="1"/>
      <c r="G31" s="1"/>
      <c r="H31" s="1"/>
      <c r="I31" s="1"/>
      <c r="J31" s="1"/>
      <c r="K31" s="1"/>
      <c r="L31" s="1"/>
      <c r="M31" s="1"/>
    </row>
    <row r="32" spans="1:16" x14ac:dyDescent="0.3">
      <c r="A32" s="1"/>
      <c r="B32" s="1"/>
      <c r="C32" s="2"/>
      <c r="D32" s="3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1"/>
      <c r="B33" s="1"/>
      <c r="C33" s="2"/>
      <c r="D33" s="3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"/>
      <c r="B34" s="1"/>
      <c r="C34" s="2"/>
      <c r="D34" s="3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3">
      <c r="A35" s="1"/>
      <c r="B35" s="1"/>
      <c r="C35" s="2"/>
      <c r="D35" s="3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">
      <c r="A36" s="1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3">
      <c r="A37" s="1"/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">
      <c r="A38" s="1"/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3">
      <c r="A39" s="1"/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3">
      <c r="A40" s="1"/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3">
      <c r="A41" s="1"/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3">
      <c r="A42" s="1"/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3">
      <c r="A43" s="1"/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3">
      <c r="A44" s="1"/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1"/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3">
      <c r="A46" s="1"/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3">
      <c r="A47" s="1"/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3">
      <c r="A48" s="1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3">
      <c r="A49" s="1"/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259" r:id="rId4" name="CopyRow">
          <controlPr defaultSize="0" autoLine="0" r:id="rId5">
            <anchor moveWithCells="1">
              <from>
                <xdr:col>2</xdr:col>
                <xdr:colOff>563880</xdr:colOff>
                <xdr:row>0</xdr:row>
                <xdr:rowOff>0</xdr:rowOff>
              </from>
              <to>
                <xdr:col>4</xdr:col>
                <xdr:colOff>297180</xdr:colOff>
                <xdr:row>0</xdr:row>
                <xdr:rowOff>1257300</xdr:rowOff>
              </to>
            </anchor>
          </controlPr>
        </control>
      </mc:Choice>
      <mc:Fallback>
        <control shapeId="1259" r:id="rId4" name="CopyRow"/>
      </mc:Fallback>
    </mc:AlternateContent>
    <mc:AlternateContent xmlns:mc="http://schemas.openxmlformats.org/markup-compatibility/2006">
      <mc:Choice Requires="x14">
        <control shapeId="1190" r:id="rId6" name="Buy">
          <controlPr defaultSize="0" autoLine="0" autoPict="0" r:id="rId7">
            <anchor moveWithCells="1">
              <from>
                <xdr:col>6</xdr:col>
                <xdr:colOff>434340</xdr:colOff>
                <xdr:row>0</xdr:row>
                <xdr:rowOff>0</xdr:rowOff>
              </from>
              <to>
                <xdr:col>13</xdr:col>
                <xdr:colOff>7620</xdr:colOff>
                <xdr:row>0</xdr:row>
                <xdr:rowOff>1219200</xdr:rowOff>
              </to>
            </anchor>
          </controlPr>
        </control>
      </mc:Choice>
      <mc:Fallback>
        <control shapeId="1190" r:id="rId6" name="Buy"/>
      </mc:Fallback>
    </mc:AlternateContent>
    <mc:AlternateContent xmlns:mc="http://schemas.openxmlformats.org/markup-compatibility/2006">
      <mc:Choice Requires="x14">
        <control shapeId="1289" r:id="rId8" name="DeleteRow">
          <controlPr defaultSize="0" autoLine="0" r:id="rId9">
            <anchor moveWithCells="1">
              <from>
                <xdr:col>4</xdr:col>
                <xdr:colOff>579120</xdr:colOff>
                <xdr:row>0</xdr:row>
                <xdr:rowOff>0</xdr:rowOff>
              </from>
              <to>
                <xdr:col>6</xdr:col>
                <xdr:colOff>236220</xdr:colOff>
                <xdr:row>0</xdr:row>
                <xdr:rowOff>1257300</xdr:rowOff>
              </to>
            </anchor>
          </controlPr>
        </control>
      </mc:Choice>
      <mc:Fallback>
        <control shapeId="1289" r:id="rId8" name="DeleteRow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DCA</vt:lpstr>
    </vt:vector>
  </TitlesOfParts>
  <Company>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frangiasgr</dc:creator>
  <cp:lastModifiedBy>Gabriel Rodriguez</cp:lastModifiedBy>
  <dcterms:created xsi:type="dcterms:W3CDTF">2018-03-15T16:05:30Z</dcterms:created>
  <dcterms:modified xsi:type="dcterms:W3CDTF">2018-03-24T16:39:30Z</dcterms:modified>
</cp:coreProperties>
</file>